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<sst xmlns="http://schemas.openxmlformats.org/spreadsheetml/2006/main" count="18" uniqueCount="18">
  <si>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Wood Stove Efficiency Calculator</t>
  </si>
  <si>
    <t>w/sec.</t>
  </si>
  <si>
    <t>Wood Weight</t>
  </si>
  <si>
    <t>Wood BTU</t>
  </si>
  <si>
    <t>BTU lost</t>
  </si>
  <si>
    <t>Efficiency</t>
  </si>
  <si>
    <t>Time</t>
  </si>
  <si>
    <t>T inside</t>
  </si>
  <si>
    <t>T garage</t>
  </si>
  <si>
    <t>T outside</t>
  </si>
  <si>
    <t>T flue</t>
  </si>
  <si>
    <t>Flow flue (veloc. ft/min)</t>
  </si>
  <si>
    <t>Stove temp.</t>
  </si>
  <si>
    <t>C</t>
  </si>
  <si>
    <t>q</t>
  </si>
  <si>
    <t>Q per min.</t>
  </si>
  <si>
    <t>Q chim/half hr</t>
  </si>
  <si>
    <t>Q tot per half hr.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</si>
</sst>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"/>
    <numFmt numFmtId="167" formatCode="HH:MM:SS\ AM/PM"/>
  </numFmts>
  <fonts count="4">
    <font>
      <sz val="10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L10" sqref="L10"/>
    </sheetView>
  </sheetViews>
  <sheetFormatPr defaultColWidth="12.57421875" defaultRowHeight="12.75"/>
  <cols>
    <col min="1" max="2" width="11.57421875" style="1" customWidth="1"/>
    <col min="3" max="4" width="11.57421875" style="2" customWidth="1"/>
    <col min="5" max="5" width="11.57421875" style="1" customWidth="1"/>
    <col min="6" max="6" width="20.8515625" style="1" customWidth="1"/>
    <col min="7" max="7" width="11.57421875" style="1" customWidth="1"/>
    <col min="8" max="10" width="11.57421875" style="2" customWidth="1"/>
    <col min="11" max="11" width="12.7109375" style="2" customWidth="1"/>
    <col min="12" max="12" width="14.421875" style="2" customWidth="1"/>
    <col min="13" max="14" width="11.57421875" style="1" customWidth="1"/>
    <col min="15" max="16384" width="11.57421875" style="0" customWidth="1"/>
  </cols>
  <sheetData>
    <row r="1" spans="4:9" ht="12.75">
      <c r="D1" s="3" t="s">
        <v>0</v>
      </c>
      <c r="G1" s="4">
        <v>40579</v>
      </c>
      <c r="H1" s="5"/>
      <c r="I1" s="5" t="s">
        <v>1</v>
      </c>
    </row>
    <row r="4" spans="1:4" ht="12.75">
      <c r="A4" s="6" t="s">
        <v>2</v>
      </c>
      <c r="B4" s="6" t="s">
        <v>3</v>
      </c>
      <c r="C4" s="7" t="s">
        <v>4</v>
      </c>
      <c r="D4" s="7" t="s">
        <v>5</v>
      </c>
    </row>
    <row r="5" spans="1:4" ht="12.75">
      <c r="A5" s="1">
        <v>40.4</v>
      </c>
      <c r="B5" s="1">
        <f>(A5)*6900</f>
        <v>278760</v>
      </c>
      <c r="C5" s="2">
        <f>SUM(L8:L29)</f>
        <v>77336.34316164</v>
      </c>
      <c r="D5" s="2">
        <f>(((B5)-(C5))/(B5))*100</f>
        <v>72.25701565445544</v>
      </c>
    </row>
    <row r="7" spans="1:12" ht="12.75">
      <c r="A7" s="6" t="s">
        <v>6</v>
      </c>
      <c r="B7" s="6" t="s">
        <v>7</v>
      </c>
      <c r="C7" s="7" t="s">
        <v>8</v>
      </c>
      <c r="D7" s="7" t="s">
        <v>9</v>
      </c>
      <c r="E7" s="6" t="s">
        <v>10</v>
      </c>
      <c r="F7" s="6" t="s">
        <v>11</v>
      </c>
      <c r="G7" s="6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</row>
    <row r="8" spans="1:12" ht="12.75">
      <c r="A8" s="8">
        <v>0.4895833333333333</v>
      </c>
      <c r="B8" s="1">
        <v>63.5</v>
      </c>
      <c r="C8" s="2">
        <v>38</v>
      </c>
      <c r="D8" s="2">
        <v>35</v>
      </c>
      <c r="E8" s="1">
        <v>285</v>
      </c>
      <c r="F8" s="1">
        <v>186</v>
      </c>
      <c r="H8" s="2">
        <f>(1.9-(0.002*(E8)))*0.01</f>
        <v>0.013300000000000001</v>
      </c>
      <c r="I8" s="2">
        <f>(H8)*((E8)-(B8))</f>
        <v>2.9459500000000003</v>
      </c>
      <c r="J8" s="2">
        <f>0.4444*((F8))*(I8)</f>
        <v>243.50751348000003</v>
      </c>
      <c r="K8" s="2">
        <f>((2*5*((E8)-(C8)))+(2.67*4*((E8)-(C8)))+(2.67*4*((E8)-(D8))))/2</f>
        <v>3888.98</v>
      </c>
      <c r="L8" s="2">
        <f>(30*(J8))+(K8)</f>
        <v>11194.205404400001</v>
      </c>
    </row>
    <row r="9" spans="1:12" ht="12.75">
      <c r="A9" s="8">
        <v>0.5104166666666666</v>
      </c>
      <c r="B9" s="1">
        <v>63.5</v>
      </c>
      <c r="C9" s="2">
        <v>35</v>
      </c>
      <c r="D9" s="2">
        <v>34</v>
      </c>
      <c r="E9" s="1">
        <v>257</v>
      </c>
      <c r="F9" s="1">
        <v>160</v>
      </c>
      <c r="G9" s="1">
        <v>530</v>
      </c>
      <c r="H9" s="2">
        <f>(1.9-(0.002*(E9)))*0.01</f>
        <v>0.01386</v>
      </c>
      <c r="I9" s="2">
        <f>(H9)*((E9)-(B9))</f>
        <v>2.6819100000000002</v>
      </c>
      <c r="J9" s="2">
        <f>0.4444*((F9))*(I9)</f>
        <v>190.69452864000002</v>
      </c>
      <c r="K9" s="2">
        <f>((2*5*((E9)-(C9)))+(2.67*4*((E9)-(C9)))+(2.67*4*((E9)-(D9))))/2</f>
        <v>3486.3</v>
      </c>
      <c r="L9" s="2">
        <f>(30*(J9))+(K9)</f>
        <v>9207.1358592</v>
      </c>
    </row>
    <row r="10" spans="1:12" ht="12.75">
      <c r="A10" s="8">
        <v>0.53125</v>
      </c>
      <c r="B10" s="1">
        <v>63.5</v>
      </c>
      <c r="C10" s="2">
        <v>34</v>
      </c>
      <c r="D10" s="2">
        <v>33</v>
      </c>
      <c r="E10" s="1">
        <v>260</v>
      </c>
      <c r="F10" s="1">
        <v>150</v>
      </c>
      <c r="G10" s="1">
        <v>510</v>
      </c>
      <c r="H10" s="2">
        <f>(1.9-(0.002*(E10)))*0.01</f>
        <v>0.013800000000000002</v>
      </c>
      <c r="I10" s="2">
        <f>(H10)*((E10)-(B10))</f>
        <v>2.7117000000000004</v>
      </c>
      <c r="J10" s="2">
        <f>0.4444*((F10))*(I10)</f>
        <v>180.76192200000003</v>
      </c>
      <c r="K10" s="2">
        <f>((2*5*((E10)-(C10)))+(2.67*4*((E10)-(C10)))+(2.67*4*((E10)-(D10))))/2</f>
        <v>3549.0200000000004</v>
      </c>
      <c r="L10" s="2">
        <f>(30*(J10))+(K10)</f>
        <v>8971.877660000002</v>
      </c>
    </row>
    <row r="11" spans="1:12" ht="12.75">
      <c r="A11" s="8">
        <v>0.05555555555555555</v>
      </c>
      <c r="B11" s="1">
        <v>63.5</v>
      </c>
      <c r="C11" s="2">
        <v>36</v>
      </c>
      <c r="D11" s="2">
        <v>35</v>
      </c>
      <c r="E11" s="1">
        <v>252</v>
      </c>
      <c r="F11" s="1">
        <v>139</v>
      </c>
      <c r="G11" s="1">
        <v>525</v>
      </c>
      <c r="H11" s="2">
        <f>(1.9-(0.002*(E11)))*0.01</f>
        <v>0.013960000000000002</v>
      </c>
      <c r="I11" s="2">
        <f>(H11)*((E11)-(B11))</f>
        <v>2.6314600000000006</v>
      </c>
      <c r="J11" s="2">
        <f>0.4444*((F11))*(I11)</f>
        <v>162.54949453600003</v>
      </c>
      <c r="K11" s="2">
        <f>((2*5*((E11)-(C11)))+(2.67*4*((E11)-(C11)))+(2.67*4*((E11)-(D11))))/2</f>
        <v>3392.2200000000003</v>
      </c>
      <c r="L11" s="2">
        <f>(30*(J11))+(K11)</f>
        <v>8268.70483608</v>
      </c>
    </row>
    <row r="12" spans="1:12" ht="12.75">
      <c r="A12" s="8">
        <v>0.07291666666666667</v>
      </c>
      <c r="B12" s="1">
        <v>63.5</v>
      </c>
      <c r="C12" s="2">
        <v>35</v>
      </c>
      <c r="D12" s="2">
        <v>34</v>
      </c>
      <c r="E12" s="1">
        <v>240</v>
      </c>
      <c r="F12" s="1">
        <v>125</v>
      </c>
      <c r="H12" s="2">
        <f>(1.9-(0.002*(E12)))*0.01</f>
        <v>0.014200000000000003</v>
      </c>
      <c r="I12" s="2">
        <f>(H12)*((E12)-(B12))</f>
        <v>2.5063000000000004</v>
      </c>
      <c r="J12" s="2">
        <f>0.4444*((F12))*(I12)</f>
        <v>139.22496500000003</v>
      </c>
      <c r="K12" s="2">
        <f>((2*5*((E12)-(C12)))+(2.67*4*((E12)-(C12)))+(2.67*4*((E12)-(D12))))/2</f>
        <v>3219.74</v>
      </c>
      <c r="L12" s="2">
        <f>(30*(J12))+(K12)</f>
        <v>7396.488950000001</v>
      </c>
    </row>
    <row r="13" spans="1:12" ht="12.75">
      <c r="A13" s="8">
        <v>0.09375</v>
      </c>
      <c r="B13" s="1">
        <v>63.5</v>
      </c>
      <c r="C13" s="2">
        <v>35</v>
      </c>
      <c r="D13" s="2">
        <v>34</v>
      </c>
      <c r="E13" s="1">
        <v>227</v>
      </c>
      <c r="F13" s="1">
        <v>99</v>
      </c>
      <c r="G13" s="1">
        <v>500</v>
      </c>
      <c r="H13" s="2">
        <f>(1.9-(0.002*(E13)))*0.01</f>
        <v>0.014460000000000002</v>
      </c>
      <c r="I13" s="2">
        <f>(H13)*((E13)-(B13))</f>
        <v>2.3642100000000004</v>
      </c>
      <c r="J13" s="2">
        <f>0.4444*((F13))*(I13)</f>
        <v>104.01483747600003</v>
      </c>
      <c r="K13" s="2">
        <f>((2*5*((E13)-(C13)))+(2.67*4*((E13)-(C13)))+(2.67*4*((E13)-(D13))))/2</f>
        <v>3015.8999999999996</v>
      </c>
      <c r="L13" s="2">
        <f>(30*(J13))+(K13)</f>
        <v>6136.34512428</v>
      </c>
    </row>
    <row r="14" spans="1:12" ht="12.75">
      <c r="A14" s="8">
        <v>0.11458333333333333</v>
      </c>
      <c r="B14" s="1">
        <v>63.5</v>
      </c>
      <c r="C14" s="2">
        <v>39</v>
      </c>
      <c r="D14" s="2">
        <v>41</v>
      </c>
      <c r="E14" s="1">
        <v>195</v>
      </c>
      <c r="F14" s="1">
        <v>100</v>
      </c>
      <c r="G14" s="1">
        <v>450</v>
      </c>
      <c r="H14" s="2">
        <f>(1.9-(0.002*(E14)))*0.01</f>
        <v>0.015100000000000002</v>
      </c>
      <c r="I14" s="2">
        <f>(H14)*((E14)-(B14))</f>
        <v>1.9856500000000004</v>
      </c>
      <c r="J14" s="2">
        <f>0.4444*((F14))*(I14)</f>
        <v>88.24228600000002</v>
      </c>
      <c r="K14" s="2">
        <f>((2*5*((E14)-(C14)))+(2.67*4*((E14)-(C14)))+(2.67*4*((E14)-(D14))))/2</f>
        <v>2435.4</v>
      </c>
      <c r="L14" s="2">
        <f>(30*(J14))+(K14)</f>
        <v>5082.668580000001</v>
      </c>
    </row>
    <row r="15" spans="1:12" ht="12.75">
      <c r="A15" s="8">
        <v>0.13541666666666666</v>
      </c>
      <c r="B15" s="1">
        <v>63.5</v>
      </c>
      <c r="C15" s="2">
        <v>36</v>
      </c>
      <c r="D15" s="2">
        <v>37</v>
      </c>
      <c r="E15" s="1">
        <v>178</v>
      </c>
      <c r="F15" s="1">
        <v>99</v>
      </c>
      <c r="G15" s="1">
        <v>380</v>
      </c>
      <c r="H15" s="2">
        <f>(1.9-(0.002*(E15)))*0.01</f>
        <v>0.01544</v>
      </c>
      <c r="I15" s="2">
        <f>(H15)*((E15)-(B15))</f>
        <v>1.7678800000000001</v>
      </c>
      <c r="J15" s="2">
        <f>0.4444*((F15))*(I15)</f>
        <v>77.77894132800002</v>
      </c>
      <c r="K15" s="2">
        <f>((2*5*((E15)-(C15)))+(2.67*4*((E15)-(C15)))+(2.67*4*((E15)-(D15))))/2</f>
        <v>2221.22</v>
      </c>
      <c r="L15" s="2">
        <f>(30*(J15))+(K15)</f>
        <v>4554.588239840001</v>
      </c>
    </row>
    <row r="16" spans="1:12" ht="12.75">
      <c r="A16" s="8">
        <v>0.15625</v>
      </c>
      <c r="B16" s="1">
        <v>63.5</v>
      </c>
      <c r="C16" s="2">
        <v>34</v>
      </c>
      <c r="D16" s="2">
        <v>36</v>
      </c>
      <c r="E16" s="1">
        <v>170</v>
      </c>
      <c r="F16" s="1">
        <v>79</v>
      </c>
      <c r="H16" s="2">
        <f>(1.9-(0.002*(E16)))*0.01</f>
        <v>0.015600000000000001</v>
      </c>
      <c r="I16" s="2">
        <f>(H16)*((E16)-(B16))</f>
        <v>1.6614000000000002</v>
      </c>
      <c r="J16" s="2">
        <f>0.4444*((F16))*(I16)</f>
        <v>58.32776664000001</v>
      </c>
      <c r="K16" s="2">
        <f>((2*5*((E16)-(C16)))+(2.67*4*((E16)-(C16)))+(2.67*4*((E16)-(D16))))/2</f>
        <v>2121.8</v>
      </c>
      <c r="L16" s="2">
        <f>(30*(J16))+(K16)</f>
        <v>3871.6329992</v>
      </c>
    </row>
    <row r="17" spans="1:12" ht="12.75">
      <c r="A17" s="8">
        <v>0.17708333333333334</v>
      </c>
      <c r="B17" s="1">
        <v>63.5</v>
      </c>
      <c r="C17" s="2">
        <v>34</v>
      </c>
      <c r="D17" s="2">
        <v>36</v>
      </c>
      <c r="E17" s="1">
        <v>163</v>
      </c>
      <c r="F17" s="1">
        <v>74</v>
      </c>
      <c r="G17" s="1">
        <v>350</v>
      </c>
      <c r="H17" s="2">
        <f>(1.9-(0.002*(E17)))*0.01</f>
        <v>0.01574</v>
      </c>
      <c r="I17" s="2">
        <f>(H17)*((E17)-(B17))</f>
        <v>1.56613</v>
      </c>
      <c r="J17" s="2">
        <f>0.4444*((F17))*(I17)</f>
        <v>51.503124728</v>
      </c>
      <c r="K17" s="2">
        <f>((2*5*((E17)-(C17)))+(2.67*4*((E17)-(C17)))+(2.67*4*((E17)-(D17))))/2</f>
        <v>2012.04</v>
      </c>
      <c r="L17" s="2">
        <f>(30*(J17))+(K17)</f>
        <v>3557.13374184</v>
      </c>
    </row>
    <row r="18" spans="1:12" ht="12.75">
      <c r="A18" s="8">
        <v>0.19791666666666666</v>
      </c>
      <c r="B18" s="1">
        <v>63.5</v>
      </c>
      <c r="C18" s="2">
        <v>34</v>
      </c>
      <c r="D18" s="2">
        <v>35</v>
      </c>
      <c r="E18" s="1">
        <v>140</v>
      </c>
      <c r="F18" s="1">
        <v>62</v>
      </c>
      <c r="G18" s="1">
        <v>320</v>
      </c>
      <c r="H18" s="2">
        <f>(1.9-(0.002*(E18)))*0.01</f>
        <v>0.016200000000000003</v>
      </c>
      <c r="I18" s="2">
        <f>(H18)*((E18)-(B18))</f>
        <v>1.2393000000000003</v>
      </c>
      <c r="J18" s="2">
        <f>0.4444*((F18))*(I18)</f>
        <v>34.14618504000001</v>
      </c>
      <c r="K18" s="2">
        <f>((2*5*((E18)-(C18)))+(2.67*4*((E18)-(C18)))+(2.67*4*((E18)-(D18))))/2</f>
        <v>1656.7399999999998</v>
      </c>
      <c r="L18" s="2">
        <f>(30*(J18))+(K18)</f>
        <v>2681.1255512000002</v>
      </c>
    </row>
    <row r="19" spans="1:12" ht="12.75">
      <c r="A19" s="8">
        <v>0.21875</v>
      </c>
      <c r="B19" s="1">
        <v>63.5</v>
      </c>
      <c r="C19" s="2">
        <v>36</v>
      </c>
      <c r="D19" s="2">
        <v>35</v>
      </c>
      <c r="E19" s="1">
        <v>166</v>
      </c>
      <c r="F19" s="1">
        <v>37</v>
      </c>
      <c r="G19" s="1">
        <v>295</v>
      </c>
      <c r="H19" s="2">
        <f>(1.9-(0.002*(E19)))*0.01</f>
        <v>0.01568</v>
      </c>
      <c r="I19" s="2">
        <f>(H19)*((E19)-(B19))</f>
        <v>1.6072</v>
      </c>
      <c r="J19" s="2">
        <f>0.4444*((F19))*(I19)</f>
        <v>26.42686816</v>
      </c>
      <c r="K19" s="2">
        <f>((2*5*((E19)-(C19)))+(2.67*4*((E19)-(C19)))+(2.67*4*((E19)-(D19))))/2</f>
        <v>2043.7399999999998</v>
      </c>
      <c r="L19" s="2">
        <f>(30*(J19))+(K19)</f>
        <v>2836.5460448</v>
      </c>
    </row>
    <row r="20" spans="1:12" ht="12.75">
      <c r="A20" s="8">
        <v>0.23958333333333334</v>
      </c>
      <c r="B20" s="1">
        <v>63.5</v>
      </c>
      <c r="C20" s="2">
        <v>35</v>
      </c>
      <c r="D20" s="2">
        <v>35</v>
      </c>
      <c r="E20" s="1">
        <v>128</v>
      </c>
      <c r="F20" s="1">
        <v>37</v>
      </c>
      <c r="G20" s="1">
        <v>275</v>
      </c>
      <c r="H20" s="2">
        <f>(1.9-(0.002*(E20)))*0.01</f>
        <v>0.016440000000000003</v>
      </c>
      <c r="I20" s="2">
        <f>(H20)*((E20)-(B20))</f>
        <v>1.06038</v>
      </c>
      <c r="J20" s="2">
        <f>0.4444*((F20))*(I20)</f>
        <v>17.435616264000004</v>
      </c>
      <c r="K20" s="2">
        <f>((2*5*((E20)-(C20)))+(2.67*4*((E20)-(C20)))+(2.67*4*((E20)-(D20))))/2</f>
        <v>1458.24</v>
      </c>
      <c r="L20" s="2">
        <f>(30*(J20))+(K20)</f>
        <v>1981.30848792</v>
      </c>
    </row>
    <row r="21" spans="1:12" ht="12.75">
      <c r="A21" s="8">
        <v>0.2604166666666667</v>
      </c>
      <c r="B21" s="1">
        <v>63.5</v>
      </c>
      <c r="C21" s="2">
        <v>36</v>
      </c>
      <c r="D21" s="2">
        <v>36</v>
      </c>
      <c r="E21" s="1">
        <v>119</v>
      </c>
      <c r="F21" s="1">
        <v>24</v>
      </c>
      <c r="G21" s="1">
        <v>240</v>
      </c>
      <c r="H21" s="2">
        <f>(1.9-(0.002*(E21)))*0.01</f>
        <v>0.016620000000000003</v>
      </c>
      <c r="I21" s="2">
        <f>(H21)*((E21)-(B21))</f>
        <v>0.9224100000000002</v>
      </c>
      <c r="J21" s="2">
        <f>0.4444*((F21))*(I21)</f>
        <v>9.838056096000003</v>
      </c>
      <c r="K21" s="2">
        <f>((2*5*((E21)-(C21)))+(2.67*4*((E21)-(C21)))+(2.67*4*((E21)-(D21))))/2</f>
        <v>1301.44</v>
      </c>
      <c r="L21" s="2">
        <f>(30*(J21))+(K21)</f>
        <v>1596.5816828800002</v>
      </c>
    </row>
    <row r="22" spans="8:12" ht="12.75">
      <c r="H22" s="2">
        <f>(1.9-(0.002*(E22)))*0.01</f>
        <v>0.019000000000000003</v>
      </c>
      <c r="I22" s="2">
        <f>(H22)*((E22)-(B22))</f>
        <v>0</v>
      </c>
      <c r="J22" s="2">
        <f>0.4444*((F22))*(I22)</f>
        <v>0</v>
      </c>
      <c r="K22" s="2">
        <f>((2*5*((E22)-(C22)))+(2.67*4*((E22)-(C22)))+(2.67*4*((E22)-(D22))))/2</f>
        <v>0</v>
      </c>
      <c r="L22" s="2">
        <f>(30*(J22))+(K22)</f>
        <v>0</v>
      </c>
    </row>
    <row r="23" spans="8:12" ht="12.75">
      <c r="H23" s="2">
        <f>(1.9-(0.002*(E23)))*0.01</f>
        <v>0.019000000000000003</v>
      </c>
      <c r="I23" s="2">
        <f>(H23)*((E23)-(B23))</f>
        <v>0</v>
      </c>
      <c r="J23" s="2">
        <f>0.4444*((F23))*(I23)</f>
        <v>0</v>
      </c>
      <c r="K23" s="2">
        <f>((2*5*((E23)-(C23)))+(2.67*4*((E23)-(C23)))+(2.67*4*((E23)-(D23))))/2</f>
        <v>0</v>
      </c>
      <c r="L23" s="2">
        <f>(30*(J23))+(K23)</f>
        <v>0</v>
      </c>
    </row>
    <row r="24" spans="8:12" ht="12.75">
      <c r="H24" s="2">
        <f>(1.9-(0.002*(E24)))*0.01</f>
        <v>0.019000000000000003</v>
      </c>
      <c r="I24" s="2">
        <f>(H24)*((E24)-(B24))</f>
        <v>0</v>
      </c>
      <c r="J24" s="2">
        <f>0.4444*((F24))*(I24)</f>
        <v>0</v>
      </c>
      <c r="K24" s="2">
        <f>((2*5*((E24)-(C24)))+(2.67*4*((E24)-(C24)))+(2.67*4*((E24)-(D24))))/2</f>
        <v>0</v>
      </c>
      <c r="L24" s="2">
        <f>(30*(J24))+(K24)</f>
        <v>0</v>
      </c>
    </row>
    <row r="25" spans="8:12" ht="12.75">
      <c r="H25" s="2">
        <f>(1.9-(0.002*(E25)))*0.01</f>
        <v>0.019000000000000003</v>
      </c>
      <c r="I25" s="2">
        <f>(H25)*((E25)-(B25))</f>
        <v>0</v>
      </c>
      <c r="J25" s="2">
        <f>0.4444*((F25))*(I25)</f>
        <v>0</v>
      </c>
      <c r="K25" s="2">
        <f>((2*5*((E25)-(C25)))+(2.67*4*((E25)-(C25)))+(2.67*4*((E25)-(D25))))/2</f>
        <v>0</v>
      </c>
      <c r="L25" s="2">
        <f>(30*(J25))+(K25)</f>
        <v>0</v>
      </c>
    </row>
    <row r="26" spans="8:12" ht="12.75">
      <c r="H26" s="2">
        <f>(1.9-(0.002*(E26)))*0.01</f>
        <v>0.019000000000000003</v>
      </c>
      <c r="I26" s="2">
        <f>(H26)*((E26)-(B26))</f>
        <v>0</v>
      </c>
      <c r="J26" s="2">
        <f>0.4444*((F26))*(I26)</f>
        <v>0</v>
      </c>
      <c r="K26" s="2">
        <f>((2*5*((E26)-(C26)))+(2.67*4*((E26)-(C26)))+(2.67*4*((E26)-(D26))))/2</f>
        <v>0</v>
      </c>
      <c r="L26" s="2">
        <f>(30*(J26))+(K26)</f>
        <v>0</v>
      </c>
    </row>
    <row r="27" spans="8:12" ht="12.75">
      <c r="H27" s="2">
        <f>(1.9-(0.002*(E27)))*0.01</f>
        <v>0.019000000000000003</v>
      </c>
      <c r="I27" s="2">
        <f>(H27)*((E27)-(B27))</f>
        <v>0</v>
      </c>
      <c r="J27" s="2">
        <f>0.4444*((F27))*(I27)</f>
        <v>0</v>
      </c>
      <c r="K27" s="2">
        <f>((2*5*((E27)-(C27)))+(2.67*4*((E27)-(C27)))+(2.67*4*((E27)-(D27))))/2</f>
        <v>0</v>
      </c>
      <c r="L27" s="2">
        <f>(30*(J27))+(K27)</f>
        <v>0</v>
      </c>
    </row>
    <row r="28" spans="8:12" ht="12.75">
      <c r="H28" s="2">
        <f>(1.9-(0.002*(E28)))*0.01</f>
        <v>0.019000000000000003</v>
      </c>
      <c r="I28" s="2">
        <f>(H28)*((E28)-(B28))</f>
        <v>0</v>
      </c>
      <c r="J28" s="2">
        <f>0.4444*((F28))*(I28)</f>
        <v>0</v>
      </c>
      <c r="K28" s="2">
        <f>((2*5*((E28)-(C28)))+(2.67*4*((E28)-(C28)))+(2.67*4*((E28)-(D28))))/2</f>
        <v>0</v>
      </c>
      <c r="L28" s="2">
        <f>(30*(J28))+(K28)</f>
        <v>0</v>
      </c>
    </row>
    <row r="29" spans="8:12" ht="12.75">
      <c r="H29" s="2">
        <f>(1.9-(0.002*(E29)))*0.01</f>
        <v>0.019000000000000003</v>
      </c>
      <c r="I29" s="2">
        <f>(H29)*((E29)-(B29))</f>
        <v>0</v>
      </c>
      <c r="J29" s="2">
        <f>0.4444*((F29))*(I29)</f>
        <v>0</v>
      </c>
      <c r="K29" s="2">
        <f>((2*5*((E29)-(C29)))+(2.67*4*((E29)-(C29)))+(2.67*4*((E29)-(D29))))/2</f>
        <v>0</v>
      </c>
      <c r="L29" s="2">
        <f>(30*(J29))+(K29)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</dc:creator>
  <cp:keywords/>
  <dc:description/>
  <cp:lastModifiedBy>scott </cp:lastModifiedBy>
  <dcterms:created xsi:type="dcterms:W3CDTF">2011-02-05T21:23:53Z</dcterms:created>
  <dcterms:modified xsi:type="dcterms:W3CDTF">2011-03-08T23:52:06Z</dcterms:modified>
  <cp:category/>
  <cp:version/>
  <cp:contentType/>
  <cp:contentStatus/>
  <cp:revision>19</cp:revision>
</cp:coreProperties>
</file>